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<sst xmlns="http://schemas.openxmlformats.org/spreadsheetml/2006/main" count="85" uniqueCount="65">
  <si>
    <t>表12</t>
  </si>
  <si>
    <t>政府采购预算表</t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</si>
  <si>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</si>
  <si>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</si>
  <si>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</si>
  <si>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</si>
  <si>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</si>
  <si>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</si>
  <si>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</si>
  <si>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</si>
  <si>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</si>
  <si>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单价(万元)</t>
  </si>
  <si>
    <t>金额(万元)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</si>
  <si>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</si>
  <si>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</si>
  <si>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</si>
  <si>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</si>
  <si>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</si>
  <si>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</si>
  <si>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</si>
  <si>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</si>
  <si>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</si>
  <si>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</si>
  <si>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203001</t>
  </si>
  <si>
    <t>包头职业技术学院</t>
  </si>
  <si>
    <t>150200222000000047690</t>
  </si>
  <si>
    <t>包头职业技术学院事业发展经费</t>
  </si>
  <si>
    <t>其他印刷服务</t>
  </si>
  <si>
    <t>500</t>
  </si>
  <si>
    <t>150200232033210000008</t>
  </si>
  <si>
    <t>教师培训专项资金（包职院）</t>
  </si>
  <si>
    <t>4</t>
  </si>
  <si>
    <t>150200232033210000002</t>
  </si>
  <si>
    <t>高等职业教育专项资金(包职院)</t>
  </si>
  <si>
    <t>教学仪器</t>
  </si>
  <si>
    <t>6</t>
  </si>
  <si>
    <t>其他教育服务</t>
  </si>
  <si>
    <t>50</t>
  </si>
  <si>
    <t>150200232033210000001</t>
  </si>
  <si>
    <t>现代职业教育质量提升计划专项资金（包职院）</t>
  </si>
  <si>
    <t>其他建筑物、构筑物修缮</t>
  </si>
  <si>
    <t>5</t>
  </si>
  <si>
    <t>2</t>
  </si>
  <si>
    <t>汽油</t>
  </si>
  <si>
    <t>60</t>
  </si>
  <si>
    <t>其他保险服务</t>
  </si>
  <si>
    <t>物业管理服务</t>
  </si>
  <si>
    <t>70</t>
  </si>
  <si>
    <t>多功能一体机</t>
  </si>
  <si>
    <t>10</t>
  </si>
  <si>
    <t>纸制品</t>
  </si>
  <si>
    <t>3500</t>
  </si>
  <si>
    <t>高等教育服务</t>
  </si>
  <si>
    <t>150</t>
  </si>
  <si>
    <t>150200242033210000002</t>
  </si>
  <si>
    <t>共建包头市无纸化考试培训中心</t>
  </si>
  <si>
    <t>装修工程</t>
  </si>
  <si>
    <t>1</t>
  </si>
  <si>
    <t>150200222000000042848</t>
  </si>
  <si>
    <t>高等教育专项补助（包头职业技术学院）</t>
  </si>
  <si>
    <t>7</t>
  </si>
  <si>
    <t>车辆加油、添加燃料服务</t>
  </si>
  <si>
    <t>20</t>
  </si>
  <si>
    <t>合  计</t>
  </si>
  <si>
    <t>4393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</si>
</sst>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A1" sqref="$A1:$XFD1048576"/>
    </sheetView>
  </sheetViews>
  <sheetFormatPr defaultColWidth="9" defaultRowHeight="13.5"/>
  <cols>
    <col min="1" max="1" width="28.5666666666667" style="1" customWidth="1"/>
    <col min="2" max="2" width="42.8583333333333" style="1" customWidth="1"/>
    <col min="3" max="18" width="28.5666666666667" style="1" customWidth="1"/>
    <col min="19" max="19" width="14.2833333333333" style="1" customWidth="1"/>
    <col min="20" max="16384" width="9" style="1"/>
  </cols>
  <sheetData>
    <row r="1" s="1" customFormat="1" ht="18.7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4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customHeight="1" spans="18:18">
      <c r="R3" s="11" t="s">
        <v>2</v>
      </c>
    </row>
    <row r="4" s="1" customFormat="1" ht="22.5" customHeight="1" spans="1:1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/>
      <c r="H4" s="4"/>
      <c r="I4" s="4" t="s">
        <v>9</v>
      </c>
      <c r="J4" s="4"/>
      <c r="K4" s="4"/>
      <c r="L4" s="4"/>
      <c r="M4" s="4"/>
      <c r="N4" s="4"/>
      <c r="O4" s="4"/>
      <c r="P4" s="4"/>
      <c r="Q4" s="4"/>
      <c r="R4" s="4"/>
      <c r="S4" s="12"/>
    </row>
    <row r="5" s="1" customFormat="1" ht="22.5" customHeight="1" spans="1:19">
      <c r="A5" s="4"/>
      <c r="B5" s="4"/>
      <c r="C5" s="4"/>
      <c r="D5" s="4"/>
      <c r="E5" s="4"/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  <c r="Q5" s="4" t="s">
        <v>21</v>
      </c>
      <c r="R5" s="4" t="s">
        <v>22</v>
      </c>
      <c r="S5" s="12"/>
    </row>
    <row r="6" s="1" customFormat="1" ht="26.25" customHeight="1" spans="1:19">
      <c r="A6" s="5" t="s">
        <v>23</v>
      </c>
      <c r="B6" s="5" t="s">
        <v>24</v>
      </c>
      <c r="C6" s="5" t="s">
        <v>25</v>
      </c>
      <c r="D6" s="5" t="s">
        <v>26</v>
      </c>
      <c r="E6" s="5" t="s">
        <v>27</v>
      </c>
      <c r="F6" s="6" t="s">
        <v>28</v>
      </c>
      <c r="G6" s="6">
        <f>100/10000</f>
        <v>0.01</v>
      </c>
      <c r="H6" s="6">
        <f t="shared" ref="H6:M6" si="0">50000/10000</f>
        <v>5</v>
      </c>
      <c r="I6" s="9">
        <f t="shared" si="0"/>
        <v>5</v>
      </c>
      <c r="J6" s="9">
        <v>0</v>
      </c>
      <c r="K6" s="9">
        <v>0</v>
      </c>
      <c r="L6" s="9">
        <v>0</v>
      </c>
      <c r="M6" s="9">
        <f t="shared" si="0"/>
        <v>5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3"/>
    </row>
    <row r="7" s="1" customFormat="1" ht="26.25" customHeight="1" spans="1:19">
      <c r="A7" s="5"/>
      <c r="B7" s="5"/>
      <c r="C7" s="5" t="s">
        <v>29</v>
      </c>
      <c r="D7" s="5" t="s">
        <v>30</v>
      </c>
      <c r="E7" s="5" t="s">
        <v>27</v>
      </c>
      <c r="F7" s="6" t="s">
        <v>31</v>
      </c>
      <c r="G7" s="6">
        <f>5000/10000</f>
        <v>0.5</v>
      </c>
      <c r="H7" s="6">
        <f t="shared" ref="H7:J7" si="1">20000/10000</f>
        <v>2</v>
      </c>
      <c r="I7" s="9">
        <f t="shared" si="1"/>
        <v>2</v>
      </c>
      <c r="J7" s="9">
        <f t="shared" si="1"/>
        <v>2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3"/>
    </row>
    <row r="8" s="1" customFormat="1" ht="26.25" customHeight="1" spans="1:19">
      <c r="A8" s="5"/>
      <c r="B8" s="5"/>
      <c r="C8" s="5" t="s">
        <v>32</v>
      </c>
      <c r="D8" s="5" t="s">
        <v>33</v>
      </c>
      <c r="E8" s="5" t="s">
        <v>34</v>
      </c>
      <c r="F8" s="6" t="s">
        <v>35</v>
      </c>
      <c r="G8" s="6">
        <f>700000/10000</f>
        <v>70</v>
      </c>
      <c r="H8" s="6">
        <f t="shared" ref="H8:J8" si="2">4200000/10000</f>
        <v>420</v>
      </c>
      <c r="I8" s="9">
        <f t="shared" si="2"/>
        <v>420</v>
      </c>
      <c r="J8" s="9">
        <f t="shared" si="2"/>
        <v>420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3"/>
    </row>
    <row r="9" s="1" customFormat="1" ht="26.25" customHeight="1" spans="1:19">
      <c r="A9" s="5"/>
      <c r="B9" s="5"/>
      <c r="C9" s="5"/>
      <c r="D9" s="5"/>
      <c r="E9" s="5" t="s">
        <v>36</v>
      </c>
      <c r="F9" s="6" t="s">
        <v>37</v>
      </c>
      <c r="G9" s="6">
        <f>10000/10000</f>
        <v>1</v>
      </c>
      <c r="H9" s="6">
        <f t="shared" ref="H9:J9" si="3">500000/10000</f>
        <v>50</v>
      </c>
      <c r="I9" s="9">
        <f t="shared" si="3"/>
        <v>50</v>
      </c>
      <c r="J9" s="9">
        <f t="shared" si="3"/>
        <v>50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3"/>
    </row>
    <row r="10" s="1" customFormat="1" ht="26.25" customHeight="1" spans="1:19">
      <c r="A10" s="5"/>
      <c r="B10" s="5"/>
      <c r="C10" s="5" t="s">
        <v>38</v>
      </c>
      <c r="D10" s="5" t="s">
        <v>39</v>
      </c>
      <c r="E10" s="5" t="s">
        <v>40</v>
      </c>
      <c r="F10" s="6" t="s">
        <v>41</v>
      </c>
      <c r="G10" s="6">
        <f>700000/10000</f>
        <v>70</v>
      </c>
      <c r="H10" s="6">
        <f t="shared" ref="H10:J10" si="4">3500000/10000</f>
        <v>350</v>
      </c>
      <c r="I10" s="9">
        <f t="shared" si="4"/>
        <v>350</v>
      </c>
      <c r="J10" s="9">
        <f t="shared" si="4"/>
        <v>350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3"/>
    </row>
    <row r="11" s="1" customFormat="1" ht="26.25" customHeight="1" spans="1:19">
      <c r="A11" s="5"/>
      <c r="B11" s="5"/>
      <c r="C11" s="5" t="s">
        <v>32</v>
      </c>
      <c r="D11" s="5" t="s">
        <v>33</v>
      </c>
      <c r="E11" s="5" t="s">
        <v>40</v>
      </c>
      <c r="F11" s="6" t="s">
        <v>42</v>
      </c>
      <c r="G11" s="6">
        <f>1150000/10000</f>
        <v>115</v>
      </c>
      <c r="H11" s="6">
        <f t="shared" ref="H11:J11" si="5">2300000/10000</f>
        <v>230</v>
      </c>
      <c r="I11" s="9">
        <f t="shared" si="5"/>
        <v>230</v>
      </c>
      <c r="J11" s="9">
        <f t="shared" si="5"/>
        <v>230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3"/>
    </row>
    <row r="12" s="1" customFormat="1" ht="26.25" customHeight="1" spans="1:19">
      <c r="A12" s="5"/>
      <c r="B12" s="5"/>
      <c r="C12" s="5" t="s">
        <v>25</v>
      </c>
      <c r="D12" s="5" t="s">
        <v>26</v>
      </c>
      <c r="E12" s="5" t="s">
        <v>43</v>
      </c>
      <c r="F12" s="6" t="s">
        <v>44</v>
      </c>
      <c r="G12" s="6">
        <f>500/10000</f>
        <v>0.05</v>
      </c>
      <c r="H12" s="6">
        <f t="shared" ref="H12:M12" si="6">30000/10000</f>
        <v>3</v>
      </c>
      <c r="I12" s="9">
        <f t="shared" si="6"/>
        <v>3</v>
      </c>
      <c r="J12" s="9">
        <v>0</v>
      </c>
      <c r="K12" s="9">
        <v>0</v>
      </c>
      <c r="L12" s="9">
        <v>0</v>
      </c>
      <c r="M12" s="9">
        <f t="shared" si="6"/>
        <v>3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3"/>
    </row>
    <row r="13" s="1" customFormat="1" ht="26.25" customHeight="1" spans="1:19">
      <c r="A13" s="5"/>
      <c r="B13" s="5"/>
      <c r="C13" s="5"/>
      <c r="D13" s="5"/>
      <c r="E13" s="5" t="s">
        <v>45</v>
      </c>
      <c r="F13" s="6" t="s">
        <v>35</v>
      </c>
      <c r="G13" s="6">
        <f>5000/10000</f>
        <v>0.5</v>
      </c>
      <c r="H13" s="6">
        <f t="shared" ref="H13:M13" si="7">30000/10000</f>
        <v>3</v>
      </c>
      <c r="I13" s="9">
        <f t="shared" si="7"/>
        <v>3</v>
      </c>
      <c r="J13" s="9">
        <v>0</v>
      </c>
      <c r="K13" s="9">
        <v>0</v>
      </c>
      <c r="L13" s="9">
        <v>0</v>
      </c>
      <c r="M13" s="9">
        <f t="shared" si="7"/>
        <v>3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13"/>
    </row>
    <row r="14" s="1" customFormat="1" ht="26.25" customHeight="1" spans="1:19">
      <c r="A14" s="5"/>
      <c r="B14" s="5"/>
      <c r="C14" s="5"/>
      <c r="D14" s="5"/>
      <c r="E14" s="5" t="s">
        <v>46</v>
      </c>
      <c r="F14" s="6" t="s">
        <v>47</v>
      </c>
      <c r="G14" s="6">
        <f>100000/10000</f>
        <v>10</v>
      </c>
      <c r="H14" s="6">
        <f t="shared" ref="H14:M14" si="8">7000000/10000</f>
        <v>700</v>
      </c>
      <c r="I14" s="9">
        <f t="shared" si="8"/>
        <v>700</v>
      </c>
      <c r="J14" s="9">
        <v>0</v>
      </c>
      <c r="K14" s="9">
        <v>0</v>
      </c>
      <c r="L14" s="9">
        <v>0</v>
      </c>
      <c r="M14" s="9">
        <f t="shared" si="8"/>
        <v>700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13"/>
    </row>
    <row r="15" s="1" customFormat="1" ht="26.25" customHeight="1" spans="1:19">
      <c r="A15" s="5"/>
      <c r="B15" s="5"/>
      <c r="C15" s="5" t="s">
        <v>29</v>
      </c>
      <c r="D15" s="5" t="s">
        <v>30</v>
      </c>
      <c r="E15" s="5" t="s">
        <v>48</v>
      </c>
      <c r="F15" s="6" t="s">
        <v>49</v>
      </c>
      <c r="G15" s="6">
        <f t="shared" ref="G15:G19" si="9">10000/10000</f>
        <v>1</v>
      </c>
      <c r="H15" s="6">
        <f t="shared" ref="H15:J15" si="10">100000/10000</f>
        <v>10</v>
      </c>
      <c r="I15" s="9">
        <f t="shared" si="10"/>
        <v>10</v>
      </c>
      <c r="J15" s="9">
        <f t="shared" si="10"/>
        <v>10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13"/>
    </row>
    <row r="16" s="1" customFormat="1" ht="26.25" customHeight="1" spans="1:19">
      <c r="A16" s="5"/>
      <c r="B16" s="5"/>
      <c r="C16" s="5" t="s">
        <v>25</v>
      </c>
      <c r="D16" s="5" t="s">
        <v>26</v>
      </c>
      <c r="E16" s="5" t="s">
        <v>50</v>
      </c>
      <c r="F16" s="6" t="s">
        <v>51</v>
      </c>
      <c r="G16" s="6">
        <f>200/10000</f>
        <v>0.02</v>
      </c>
      <c r="H16" s="6">
        <f t="shared" ref="H16:M16" si="11">700000/10000</f>
        <v>70</v>
      </c>
      <c r="I16" s="9">
        <f t="shared" si="11"/>
        <v>70</v>
      </c>
      <c r="J16" s="9">
        <v>0</v>
      </c>
      <c r="K16" s="9">
        <v>0</v>
      </c>
      <c r="L16" s="9">
        <v>0</v>
      </c>
      <c r="M16" s="9">
        <f t="shared" si="11"/>
        <v>70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13"/>
    </row>
    <row r="17" s="1" customFormat="1" ht="26.25" customHeight="1" spans="1:19">
      <c r="A17" s="5"/>
      <c r="B17" s="5"/>
      <c r="C17" s="5" t="s">
        <v>38</v>
      </c>
      <c r="D17" s="5" t="s">
        <v>39</v>
      </c>
      <c r="E17" s="5" t="s">
        <v>52</v>
      </c>
      <c r="F17" s="6" t="s">
        <v>53</v>
      </c>
      <c r="G17" s="6">
        <f t="shared" si="9"/>
        <v>1</v>
      </c>
      <c r="H17" s="6">
        <f t="shared" ref="H17:J17" si="12">1500000/10000</f>
        <v>150</v>
      </c>
      <c r="I17" s="9">
        <f t="shared" si="12"/>
        <v>150</v>
      </c>
      <c r="J17" s="9">
        <f t="shared" si="12"/>
        <v>150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13"/>
    </row>
    <row r="18" s="1" customFormat="1" ht="26.25" customHeight="1" spans="1:19">
      <c r="A18" s="5"/>
      <c r="B18" s="5"/>
      <c r="C18" s="5" t="s">
        <v>54</v>
      </c>
      <c r="D18" s="5" t="s">
        <v>55</v>
      </c>
      <c r="E18" s="5" t="s">
        <v>56</v>
      </c>
      <c r="F18" s="6" t="s">
        <v>57</v>
      </c>
      <c r="G18" s="6">
        <f t="shared" ref="G18:J18" si="13">2300000/10000</f>
        <v>230</v>
      </c>
      <c r="H18" s="6">
        <f t="shared" si="13"/>
        <v>230</v>
      </c>
      <c r="I18" s="9">
        <f t="shared" si="13"/>
        <v>230</v>
      </c>
      <c r="J18" s="9">
        <f t="shared" si="13"/>
        <v>230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13"/>
    </row>
    <row r="19" s="1" customFormat="1" ht="26.25" customHeight="1" spans="1:19">
      <c r="A19" s="5"/>
      <c r="B19" s="5"/>
      <c r="C19" s="5" t="s">
        <v>58</v>
      </c>
      <c r="D19" s="5" t="s">
        <v>59</v>
      </c>
      <c r="E19" s="5" t="s">
        <v>34</v>
      </c>
      <c r="F19" s="6" t="s">
        <v>42</v>
      </c>
      <c r="G19" s="6">
        <f t="shared" si="9"/>
        <v>1</v>
      </c>
      <c r="H19" s="6">
        <f t="shared" ref="H19:J19" si="14">20000/10000</f>
        <v>2</v>
      </c>
      <c r="I19" s="9">
        <f t="shared" si="14"/>
        <v>2</v>
      </c>
      <c r="J19" s="9">
        <f t="shared" si="14"/>
        <v>2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13"/>
    </row>
    <row r="20" s="1" customFormat="1" ht="26.25" customHeight="1" spans="1:19">
      <c r="A20" s="5"/>
      <c r="B20" s="5"/>
      <c r="C20" s="5" t="s">
        <v>38</v>
      </c>
      <c r="D20" s="5" t="s">
        <v>39</v>
      </c>
      <c r="E20" s="5" t="s">
        <v>34</v>
      </c>
      <c r="F20" s="6" t="s">
        <v>60</v>
      </c>
      <c r="G20" s="6">
        <f>1000000/10000</f>
        <v>100</v>
      </c>
      <c r="H20" s="6">
        <f t="shared" ref="H20:J20" si="15">7000000/10000</f>
        <v>700</v>
      </c>
      <c r="I20" s="9">
        <f t="shared" si="15"/>
        <v>700</v>
      </c>
      <c r="J20" s="9">
        <f t="shared" si="15"/>
        <v>700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13"/>
    </row>
    <row r="21" s="1" customFormat="1" ht="26.25" customHeight="1" spans="1:19">
      <c r="A21" s="5"/>
      <c r="B21" s="5"/>
      <c r="C21" s="5" t="s">
        <v>25</v>
      </c>
      <c r="D21" s="5" t="s">
        <v>26</v>
      </c>
      <c r="E21" s="5" t="s">
        <v>61</v>
      </c>
      <c r="F21" s="6" t="s">
        <v>62</v>
      </c>
      <c r="G21" s="6">
        <f>2000/10000</f>
        <v>0.2</v>
      </c>
      <c r="H21" s="6">
        <f t="shared" ref="H21:M21" si="16">40000/10000</f>
        <v>4</v>
      </c>
      <c r="I21" s="9">
        <f t="shared" si="16"/>
        <v>4</v>
      </c>
      <c r="J21" s="9">
        <v>0</v>
      </c>
      <c r="K21" s="9">
        <v>0</v>
      </c>
      <c r="L21" s="9">
        <v>0</v>
      </c>
      <c r="M21" s="9">
        <f t="shared" si="16"/>
        <v>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13"/>
    </row>
    <row r="22" s="1" customFormat="1" ht="26.25" customHeight="1" spans="1:19">
      <c r="A22" s="7" t="s">
        <v>63</v>
      </c>
      <c r="B22" s="7"/>
      <c r="C22" s="7"/>
      <c r="D22" s="7"/>
      <c r="E22" s="7"/>
      <c r="F22" s="8" t="s">
        <v>64</v>
      </c>
      <c r="G22" s="8"/>
      <c r="H22" s="8">
        <f>29290000/10000</f>
        <v>2929</v>
      </c>
      <c r="I22" s="10">
        <f>29290000/10000</f>
        <v>2929</v>
      </c>
      <c r="J22" s="10">
        <f>21440000/10000</f>
        <v>2144</v>
      </c>
      <c r="K22" s="10">
        <v>0</v>
      </c>
      <c r="L22" s="10">
        <v>0</v>
      </c>
      <c r="M22" s="10">
        <f>7850000/10000</f>
        <v>785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4"/>
    </row>
  </sheetData>
  <mergeCells count="16">
    <mergeCell ref="A1:R1"/>
    <mergeCell ref="A2:R2"/>
    <mergeCell ref="F4:H4"/>
    <mergeCell ref="I4:R4"/>
    <mergeCell ref="A22:E22"/>
    <mergeCell ref="A4:A5"/>
    <mergeCell ref="A6:A21"/>
    <mergeCell ref="B4:B5"/>
    <mergeCell ref="B6:B21"/>
    <mergeCell ref="C4:C5"/>
    <mergeCell ref="C8:C9"/>
    <mergeCell ref="C12:C14"/>
    <mergeCell ref="D4:D5"/>
    <mergeCell ref="D8:D9"/>
    <mergeCell ref="D12:D14"/>
    <mergeCell ref="E4:E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jccwps</cp:lastModifiedBy>
  <dcterms:created xsi:type="dcterms:W3CDTF">2023-05-12T11:15:00Z</dcterms:created>
  <dcterms:modified xsi:type="dcterms:W3CDTF">2025-01-24T07:18:12Z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AAACD39F6D024083AF262A0D541F6C44_12</vt:lpwstr>
  </property>
</Properties>
</file>